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/>
  <mc:AlternateContent xmlns:mc="http://schemas.openxmlformats.org/markup-compatibility/2006">
    <mc:Choice Requires="x15">
      <x15ac:absPath xmlns:x15ac="http://schemas.microsoft.com/office/spreadsheetml/2010/11/ac" url="C:\Users\Компьютер\Documents\ДПК Возрождение\2025\Подготовка к ОС-2025\"/>
    </mc:Choice>
  </mc:AlternateContent>
  <xr:revisionPtr revIDLastSave="0" documentId="8_{553E5EE7-86C2-4C1A-8F8B-379EB5C8CA5B}" xr6:coauthVersionLast="47" xr6:coauthVersionMax="47" xr10:uidLastSave="{00000000-0000-0000-0000-000000000000}"/>
  <bookViews>
    <workbookView xWindow="-104" yWindow="-104" windowWidth="39836" windowHeight="16347" xr2:uid="{00000000-000D-0000-FFFF-FFFF00000000}"/>
  </bookViews>
  <sheets>
    <sheet name="затраты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4" i="2" l="1"/>
  <c r="D54" i="2"/>
  <c r="D44" i="2" l="1"/>
  <c r="D55" i="2" s="1"/>
  <c r="C44" i="2" l="1"/>
  <c r="C55" i="2" s="1"/>
  <c r="C58" i="2" l="1"/>
  <c r="C60" i="2" s="1"/>
</calcChain>
</file>

<file path=xl/sharedStrings.xml><?xml version="1.0" encoding="utf-8"?>
<sst xmlns="http://schemas.openxmlformats.org/spreadsheetml/2006/main" count="140" uniqueCount="130">
  <si>
    <t>Садоводческое некоммерческое товарищество "Возрождение"</t>
  </si>
  <si>
    <t>УТВЕРЖДЕНО:</t>
  </si>
  <si>
    <t>План 2023г</t>
  </si>
  <si>
    <t>Членские взносы</t>
  </si>
  <si>
    <t>Статья расходов</t>
  </si>
  <si>
    <t>Сумма</t>
  </si>
  <si>
    <t xml:space="preserve">1. </t>
  </si>
  <si>
    <t>Административные расходы</t>
  </si>
  <si>
    <t>1.1.</t>
  </si>
  <si>
    <t>Мобильная связь и информационные расходы</t>
  </si>
  <si>
    <t>1.2.</t>
  </si>
  <si>
    <t>Содержание и обслуживание ПК, орг.техники, программное обеспечение</t>
  </si>
  <si>
    <t>1.3.</t>
  </si>
  <si>
    <t>Канцелярские, почтовые расходы</t>
  </si>
  <si>
    <t>2.</t>
  </si>
  <si>
    <t>Транспортные, командировочные  расходы</t>
  </si>
  <si>
    <t xml:space="preserve">3. </t>
  </si>
  <si>
    <t>Бухгалтерские услуги</t>
  </si>
  <si>
    <t>ООО "Виктория" (начисление зарплаты, налогов, подготовка платёжных поручений, подготовка отчётов в налоговую и фонды)</t>
  </si>
  <si>
    <t>Расчёт членских и целевых взносов, контроль интернет-банка, подтверждение операций, составление реестра должников, обновление информации по взносам, подготовка договоров с подрядчиками</t>
  </si>
  <si>
    <t xml:space="preserve">4. </t>
  </si>
  <si>
    <t>Юридические услуги (судебные иски, нотариальные услуги, гос.пошлины)</t>
  </si>
  <si>
    <t>5.</t>
  </si>
  <si>
    <t>Банковские услуги</t>
  </si>
  <si>
    <t>6.</t>
  </si>
  <si>
    <t>Содержание имущества общего пользования СНТ "Возрождение"</t>
  </si>
  <si>
    <t>6.1.</t>
  </si>
  <si>
    <t>Водоснабжение: расходы на обслуживание, учёт и поддержание скважин; анализ воды из скважин; проверка и поддержание водопроводной сети, анализ воды колодцев.</t>
  </si>
  <si>
    <t>6.2.</t>
  </si>
  <si>
    <t>Дорожные работы (ремонт, выравнивание, подсыпка дорог, уборка снега)</t>
  </si>
  <si>
    <t>6.3.</t>
  </si>
  <si>
    <t>Оплата домена, хостинга, цифровой платформы и мобильного приложения сайта dpkvoz.ru</t>
  </si>
  <si>
    <t>6.4.</t>
  </si>
  <si>
    <t>Текущий ремонт и замена светильников уличного освещения, замена счётчиков воды, оплата работ по их замене и установке.</t>
  </si>
  <si>
    <t>6.5.</t>
  </si>
  <si>
    <t>Содержание площадки для сбора ТКО</t>
  </si>
  <si>
    <t>7.</t>
  </si>
  <si>
    <t>Осуществление расчётов с организациями, осуществляющими снабжение</t>
  </si>
  <si>
    <t>7.1.</t>
  </si>
  <si>
    <t>Оплата электроэнергии в ПСК по счетчикам на ТП: скважины, уличное освещение СНТ, помещение правления.</t>
  </si>
  <si>
    <t>8.</t>
  </si>
  <si>
    <t xml:space="preserve">Осуществлением расчетов с Региональным оператором по обращению с твердыми коммунальными отходами
</t>
  </si>
  <si>
    <t>8.1.</t>
  </si>
  <si>
    <t>Оплата по договору с Рег.оператором, согласно норматива</t>
  </si>
  <si>
    <t>8.2.</t>
  </si>
  <si>
    <t>Договор на экологическое сопровождение, подготовку отчётов</t>
  </si>
  <si>
    <t>9.</t>
  </si>
  <si>
    <t>Благоустройство земельных участков общего назначения.</t>
  </si>
  <si>
    <t>9.1.</t>
  </si>
  <si>
    <t>Работы по благоустройству Осиновского озера и озера Блюдечко</t>
  </si>
  <si>
    <t>9.2.</t>
  </si>
  <si>
    <t>Выпиловка сухих, опасных деревьев и поросли</t>
  </si>
  <si>
    <t>10.</t>
  </si>
  <si>
    <t>Охрана территории и обеспечение пожарной безопасности</t>
  </si>
  <si>
    <t>10.1.</t>
  </si>
  <si>
    <t>Безопасность обеспечивает Группа быстрого реагирования "Воевода"</t>
  </si>
  <si>
    <t>10.2.</t>
  </si>
  <si>
    <t>Оплата трафика с камер видеонаблюдения</t>
  </si>
  <si>
    <t>11.</t>
  </si>
  <si>
    <t>Выплата заработной платы (включая НДФЛ и НПД)</t>
  </si>
  <si>
    <t>11.1.</t>
  </si>
  <si>
    <t>Председатель</t>
  </si>
  <si>
    <t>11.2.</t>
  </si>
  <si>
    <t>Зам.председателя</t>
  </si>
  <si>
    <t>11.3.</t>
  </si>
  <si>
    <t>Гл. инженер</t>
  </si>
  <si>
    <t>11.4.</t>
  </si>
  <si>
    <t>Разнорабочий, сторож, водопроводчик, подборщик</t>
  </si>
  <si>
    <t>11.5.</t>
  </si>
  <si>
    <t>Обновление и ведение сайта, мобильного приложения, проведение рассылок, организация голосований, работа с интернет-приёмной</t>
  </si>
  <si>
    <t>11.6.</t>
  </si>
  <si>
    <t>Оплата работы ревизионной комиссии (3 человека)</t>
  </si>
  <si>
    <t>12.</t>
  </si>
  <si>
    <t>Уплата налогов и сборов, связанных с деятельностью товарищества</t>
  </si>
  <si>
    <t>12.1.</t>
  </si>
  <si>
    <t>Налог УСН и Страховые взносы с заработной платы штатных сотрудников и договоров ГПХ</t>
  </si>
  <si>
    <t>12.2.</t>
  </si>
  <si>
    <t>Земельный налог, водный налог, налог на недра</t>
  </si>
  <si>
    <t>13.</t>
  </si>
  <si>
    <t>Резервный фонд</t>
  </si>
  <si>
    <t>Итого общее:</t>
  </si>
  <si>
    <t>1.</t>
  </si>
  <si>
    <t>3.</t>
  </si>
  <si>
    <t>4.</t>
  </si>
  <si>
    <t>Итого сумма членских взносов</t>
  </si>
  <si>
    <t>Итого сумма целевых взносов</t>
  </si>
  <si>
    <t>Всего сумма членских и целевых взносов</t>
  </si>
  <si>
    <t>Итоговый размер взноса с 1 участка в СНТ "Возрождение":</t>
  </si>
  <si>
    <t>виктория Экология</t>
  </si>
  <si>
    <t>авансовые отчеты</t>
  </si>
  <si>
    <t>На общем собрании членов СНТ "Возрождение" 20.08.2023г.</t>
  </si>
  <si>
    <t>Установка табличек с названиями улиц и номерами домов</t>
  </si>
  <si>
    <t>Замена оголовков на колодцы, установка дорожных знаков и зеркал в аварийноопасных участках, установка стендов с информацией</t>
  </si>
  <si>
    <t>Установка камер видеонаблюдения</t>
  </si>
  <si>
    <t>Установка новых светодиодных фонарей светильников</t>
  </si>
  <si>
    <t>Строительство дороги у ж/д станции "пл.67 км." (совместно с другими СНТ)</t>
  </si>
  <si>
    <t>Закупка генераторов для бесперебойного электроснабжения скважин на случай перебоев с электричеством.</t>
  </si>
  <si>
    <t>5743,85 (Маяк Новый год)+16881,61(Маяк благоустройство)+6001,01 (Свердловец)</t>
  </si>
  <si>
    <t>266176,00 (Страховые) +15119 (УСН)</t>
  </si>
  <si>
    <t>(Измерительные Технологии)</t>
  </si>
  <si>
    <t>ПОТРАЧЕНО по факту</t>
  </si>
  <si>
    <t>Не судились. Сэкономили.</t>
  </si>
  <si>
    <t xml:space="preserve">Оформление границ земель общего пользования СНТ, постановка на кадастровый учет, получение разрешения на приватизацию, регистрация права собственности на землю за СНТ "Возрождение" </t>
  </si>
  <si>
    <t>Поступло на  р/сч</t>
  </si>
  <si>
    <t>в том числе :</t>
  </si>
  <si>
    <t>возврат от поставщиков</t>
  </si>
  <si>
    <t xml:space="preserve"> выплата % по депозиту</t>
  </si>
  <si>
    <t>Взносы садоводов, включая пени</t>
  </si>
  <si>
    <t>не стали делать, т.к. другие СНТ пока не присоединились, а одним дорого. Сумма перенесена на следующий год и будет востребована при начале работ.</t>
  </si>
  <si>
    <t>Перерасход вызван закупкой светильников и установкой освещения на небольших улицах, а также на границе с другими СНТ</t>
  </si>
  <si>
    <t>ИП Платонов. Экономия связана с тем, то часть работа оплатили ранее, в предыдущем периоде.</t>
  </si>
  <si>
    <t>Перенесена на слеюующий период.</t>
  </si>
  <si>
    <t>Перерасход вызван ростом стоимости услуг по выпиловке деревьев.</t>
  </si>
  <si>
    <t>Экономия вызвана установкой более экономичного насоса на скажине 5, а также не очень жарким летом. При более интенсивном разборе воды, сумма затрат была бы выше.</t>
  </si>
  <si>
    <t>Нам дали скидку на пользование сервисом, но этот дисконт могут отменить в любое время.</t>
  </si>
  <si>
    <t>Экономия связана с не очень большим количеством вызовов грейдера в зимний период. При снежной зиме сумма будет выше.</t>
  </si>
  <si>
    <t>К бухгалтерским услугам добавилась отчётность перед военкоматами.</t>
  </si>
  <si>
    <t>Сэкономили на оплате мобильной связи. Оплачивали всё за свой счёт.</t>
  </si>
  <si>
    <t>Техника не ломалась, чинить не приходилось, новую не покупали.</t>
  </si>
  <si>
    <t>С переходом на электронный документооборот сокралили расходы на канцелярию и бумагу.</t>
  </si>
  <si>
    <t>Комментарий правления:</t>
  </si>
  <si>
    <t>Стоимость табличек немного выросла.</t>
  </si>
  <si>
    <t>Проводились плановые ремонтные работы</t>
  </si>
  <si>
    <t>Рег. Оператор не выставлял счета, поэтому эта статья перешла на следующий год. Экономия по ней отсутствует, но есть прибыль от размещения временно не используемых средств.</t>
  </si>
  <si>
    <t xml:space="preserve">Воевода. Отказались от патрулирования выездной бригадой, но взамен предложили пультовую охрану или просто "тревожную кнопку". </t>
  </si>
  <si>
    <t>Асарта. Количество камер увеличилось, поэтому расход на их обслуживание возрастёт.</t>
  </si>
  <si>
    <t>Идёт переоценка кадастровой стоимости земли, поэтому экономия по этой статье может в будущем пойти на оплату возросших расходов по ней же.</t>
  </si>
  <si>
    <t>Асарта (поставка,монтаж,пуско-налад.) В связи с появлением банды живодёров ускорили формирование системы "Периметр", добавили установку камер.</t>
  </si>
  <si>
    <t>Финансовый отчёт по смете СНТ "Возрождение" за 2024 год</t>
  </si>
  <si>
    <t>Оплата произведена, согласно решению Общего собрания.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</si>
</sst>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_₽_-;\-* #,##0.00\ _₽_-;_-* &quot;-&quot;??\ _₽_-;_-@_-"/>
    <numFmt numFmtId="165" formatCode="_-* #\.##0.00\ &quot;₽&quot;_-;\-* #\.##0.00\ &quot;₽&quot;_-;_-* \-??\ &quot;₽&quot;_-;_-@_-"/>
    <numFmt numFmtId="166" formatCode="dd\.mmm"/>
    <numFmt numFmtId="167" formatCode="#,##0.00\ &quot;₽&quot;"/>
  </numFmts>
  <fonts count="26" x14ac:knownFonts="1">
    <font>
      <sz val="10"/>
      <color rgb="FF000000"/>
      <name val="Times New Roman"/>
      <charset val="204"/>
    </font>
    <font>
      <sz val="14"/>
      <color rgb="FF000000"/>
      <name val="Times New Roman"/>
      <family val="1"/>
      <charset val="204"/>
    </font>
    <font>
      <sz val="14"/>
      <name val="Calibri"/>
      <family val="2"/>
      <charset val="204"/>
    </font>
    <font>
      <b/>
      <sz val="14"/>
      <name val="Calibri"/>
      <family val="2"/>
      <charset val="204"/>
    </font>
    <font>
      <sz val="14"/>
      <color rgb="FF000000"/>
      <name val="Calibri"/>
      <family val="2"/>
      <charset val="204"/>
    </font>
    <font>
      <b/>
      <sz val="14"/>
      <color rgb="FF000000"/>
      <name val="Times New Roman"/>
      <family val="1"/>
      <charset val="204"/>
    </font>
    <font>
      <b/>
      <sz val="14"/>
      <color rgb="FF000000"/>
      <name val="Calibri"/>
      <family val="2"/>
      <charset val="204"/>
    </font>
    <font>
      <sz val="14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  <scheme val="minor"/>
    </font>
    <font>
      <b/>
      <sz val="14"/>
      <color rgb="FF000000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name val="Calibri"/>
      <family val="2"/>
      <charset val="204"/>
    </font>
    <font>
      <sz val="12"/>
      <name val="Calibri"/>
      <family val="2"/>
      <charset val="204"/>
    </font>
    <font>
      <b/>
      <sz val="12"/>
      <color rgb="FF000000"/>
      <name val="Calibri"/>
      <family val="2"/>
      <charset val="204"/>
    </font>
    <font>
      <b/>
      <u/>
      <sz val="12"/>
      <name val="Calibri"/>
      <family val="2"/>
      <charset val="204"/>
    </font>
    <font>
      <sz val="12"/>
      <color rgb="FF000000"/>
      <name val="Calibri"/>
      <family val="2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4"/>
      <name val="Calibri"/>
      <family val="2"/>
      <charset val="204"/>
    </font>
    <font>
      <sz val="14"/>
      <color rgb="FF000000"/>
      <name val="Times New Roman"/>
      <family val="1"/>
      <charset val="204"/>
    </font>
    <font>
      <sz val="14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EBF0DE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3">
    <xf numFmtId="0" fontId="0" fillId="0" borderId="0"/>
    <xf numFmtId="165" fontId="11" fillId="0" borderId="0" applyFont="0" applyFill="0" applyBorder="0" applyAlignment="0" applyProtection="0">
      <alignment vertical="center"/>
    </xf>
    <xf numFmtId="164" fontId="23" fillId="0" borderId="0" applyFont="0" applyFill="0" applyBorder="0" applyAlignment="0" applyProtection="0"/>
  </cellStyleXfs>
  <cellXfs count="110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top"/>
    </xf>
    <xf numFmtId="0" fontId="12" fillId="0" borderId="3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top" wrapText="1"/>
    </xf>
    <xf numFmtId="0" fontId="12" fillId="0" borderId="3" xfId="0" applyFont="1" applyFill="1" applyBorder="1" applyAlignment="1">
      <alignment horizontal="left" vertical="top" wrapText="1"/>
    </xf>
    <xf numFmtId="0" fontId="16" fillId="0" borderId="3" xfId="0" applyFont="1" applyFill="1" applyBorder="1" applyAlignment="1">
      <alignment horizontal="left" vertical="top" wrapText="1"/>
    </xf>
    <xf numFmtId="0" fontId="12" fillId="0" borderId="3" xfId="0" applyFont="1" applyFill="1" applyBorder="1" applyAlignment="1">
      <alignment horizontal="left" vertical="center" wrapText="1"/>
    </xf>
    <xf numFmtId="0" fontId="16" fillId="0" borderId="3" xfId="0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center" vertical="center"/>
    </xf>
    <xf numFmtId="0" fontId="16" fillId="0" borderId="3" xfId="0" applyFont="1" applyBorder="1" applyAlignment="1">
      <alignment horizontal="center" vertical="center" wrapText="1"/>
    </xf>
    <xf numFmtId="0" fontId="16" fillId="0" borderId="3" xfId="0" applyFont="1" applyBorder="1" applyAlignment="1">
      <alignment vertical="top" wrapText="1"/>
    </xf>
    <xf numFmtId="0" fontId="13" fillId="0" borderId="3" xfId="0" applyFont="1" applyFill="1" applyBorder="1" applyAlignment="1">
      <alignment horizontal="left" vertical="center" wrapText="1"/>
    </xf>
    <xf numFmtId="166" fontId="16" fillId="0" borderId="3" xfId="1" applyNumberFormat="1" applyFont="1" applyFill="1" applyBorder="1" applyAlignment="1">
      <alignment horizontal="center" vertical="center" wrapText="1"/>
    </xf>
    <xf numFmtId="166" fontId="16" fillId="0" borderId="3" xfId="0" applyNumberFormat="1" applyFont="1" applyFill="1" applyBorder="1" applyAlignment="1">
      <alignment horizontal="center" vertical="center" wrapText="1"/>
    </xf>
    <xf numFmtId="0" fontId="16" fillId="0" borderId="3" xfId="0" applyFont="1" applyFill="1" applyBorder="1" applyAlignment="1">
      <alignment horizontal="left" vertical="top"/>
    </xf>
    <xf numFmtId="0" fontId="13" fillId="0" borderId="3" xfId="0" applyNumberFormat="1" applyFont="1" applyFill="1" applyBorder="1" applyAlignment="1">
      <alignment horizontal="left" vertical="top" wrapText="1"/>
    </xf>
    <xf numFmtId="0" fontId="18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left" vertical="top"/>
    </xf>
    <xf numFmtId="0" fontId="0" fillId="3" borderId="0" xfId="0" applyFill="1" applyBorder="1" applyAlignment="1">
      <alignment horizontal="left" vertical="top"/>
    </xf>
    <xf numFmtId="0" fontId="14" fillId="3" borderId="3" xfId="0" applyFont="1" applyFill="1" applyBorder="1" applyAlignment="1">
      <alignment horizontal="center" vertical="center"/>
    </xf>
    <xf numFmtId="0" fontId="14" fillId="3" borderId="3" xfId="0" applyFont="1" applyFill="1" applyBorder="1" applyAlignment="1">
      <alignment horizontal="left" vertical="top"/>
    </xf>
    <xf numFmtId="0" fontId="0" fillId="4" borderId="3" xfId="0" applyFill="1" applyBorder="1" applyAlignment="1">
      <alignment horizontal="left" vertical="top"/>
    </xf>
    <xf numFmtId="0" fontId="0" fillId="3" borderId="3" xfId="0" applyFill="1" applyBorder="1" applyAlignment="1">
      <alignment horizontal="left" vertical="top"/>
    </xf>
    <xf numFmtId="0" fontId="19" fillId="0" borderId="3" xfId="0" applyFont="1" applyFill="1" applyBorder="1" applyAlignment="1">
      <alignment vertical="center"/>
    </xf>
    <xf numFmtId="0" fontId="0" fillId="0" borderId="3" xfId="0" applyFill="1" applyBorder="1" applyAlignment="1">
      <alignment vertical="center"/>
    </xf>
    <xf numFmtId="0" fontId="19" fillId="0" borderId="3" xfId="0" applyFont="1" applyFill="1" applyBorder="1" applyAlignment="1">
      <alignment horizontal="left" vertical="center"/>
    </xf>
    <xf numFmtId="0" fontId="14" fillId="4" borderId="3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left" vertical="center" wrapText="1"/>
    </xf>
    <xf numFmtId="0" fontId="12" fillId="4" borderId="3" xfId="0" applyFont="1" applyFill="1" applyBorder="1" applyAlignment="1">
      <alignment horizontal="left" vertical="top" wrapText="1"/>
    </xf>
    <xf numFmtId="0" fontId="14" fillId="4" borderId="3" xfId="0" applyFont="1" applyFill="1" applyBorder="1" applyAlignment="1">
      <alignment horizontal="center" vertical="center" wrapText="1"/>
    </xf>
    <xf numFmtId="0" fontId="14" fillId="4" borderId="3" xfId="0" applyFont="1" applyFill="1" applyBorder="1" applyAlignment="1">
      <alignment horizontal="left" vertical="top"/>
    </xf>
    <xf numFmtId="0" fontId="14" fillId="4" borderId="3" xfId="0" applyFont="1" applyFill="1" applyBorder="1" applyAlignment="1">
      <alignment horizontal="left" vertical="center" wrapText="1"/>
    </xf>
    <xf numFmtId="0" fontId="14" fillId="4" borderId="3" xfId="0" applyFont="1" applyFill="1" applyBorder="1" applyAlignment="1">
      <alignment horizontal="left" vertical="center"/>
    </xf>
    <xf numFmtId="0" fontId="17" fillId="4" borderId="0" xfId="0" applyFont="1" applyFill="1" applyBorder="1" applyAlignment="1">
      <alignment horizontal="center" vertical="center"/>
    </xf>
    <xf numFmtId="0" fontId="12" fillId="4" borderId="7" xfId="0" applyFont="1" applyFill="1" applyBorder="1" applyAlignment="1">
      <alignment horizontal="left" vertical="top" wrapText="1"/>
    </xf>
    <xf numFmtId="0" fontId="14" fillId="4" borderId="3" xfId="0" applyFont="1" applyFill="1" applyBorder="1" applyAlignment="1">
      <alignment vertical="top" wrapText="1"/>
    </xf>
    <xf numFmtId="0" fontId="14" fillId="4" borderId="3" xfId="0" applyFont="1" applyFill="1" applyBorder="1" applyAlignment="1">
      <alignment vertical="center"/>
    </xf>
    <xf numFmtId="0" fontId="12" fillId="4" borderId="3" xfId="0" applyFont="1" applyFill="1" applyBorder="1" applyAlignment="1">
      <alignment horizontal="center" vertical="center" wrapText="1"/>
    </xf>
    <xf numFmtId="0" fontId="18" fillId="0" borderId="0" xfId="0" applyNumberFormat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left" vertical="top"/>
    </xf>
    <xf numFmtId="0" fontId="0" fillId="0" borderId="3" xfId="0" applyFill="1" applyBorder="1" applyAlignment="1">
      <alignment horizontal="left" vertical="top"/>
    </xf>
    <xf numFmtId="167" fontId="18" fillId="3" borderId="3" xfId="0" applyNumberFormat="1" applyFont="1" applyFill="1" applyBorder="1" applyAlignment="1">
      <alignment horizontal="center" vertical="center"/>
    </xf>
    <xf numFmtId="167" fontId="18" fillId="4" borderId="3" xfId="0" applyNumberFormat="1" applyFont="1" applyFill="1" applyBorder="1" applyAlignment="1">
      <alignment horizontal="center" vertical="center"/>
    </xf>
    <xf numFmtId="167" fontId="18" fillId="0" borderId="3" xfId="0" applyNumberFormat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left" vertical="center"/>
    </xf>
    <xf numFmtId="0" fontId="19" fillId="0" borderId="3" xfId="0" applyFont="1" applyFill="1" applyBorder="1" applyAlignment="1">
      <alignment horizontal="left" vertical="top"/>
    </xf>
    <xf numFmtId="167" fontId="18" fillId="0" borderId="0" xfId="0" applyNumberFormat="1" applyFont="1" applyFill="1" applyBorder="1" applyAlignment="1">
      <alignment horizontal="center" vertical="center"/>
    </xf>
    <xf numFmtId="0" fontId="20" fillId="0" borderId="7" xfId="0" applyFont="1" applyFill="1" applyBorder="1" applyAlignment="1">
      <alignment horizontal="left" vertical="center" wrapText="1"/>
    </xf>
    <xf numFmtId="0" fontId="20" fillId="0" borderId="11" xfId="0" applyFont="1" applyFill="1" applyBorder="1" applyAlignment="1">
      <alignment horizontal="left" vertical="center" wrapText="1"/>
    </xf>
    <xf numFmtId="0" fontId="20" fillId="0" borderId="3" xfId="0" applyFont="1" applyFill="1" applyBorder="1" applyAlignment="1">
      <alignment horizontal="center" vertical="center" wrapText="1"/>
    </xf>
    <xf numFmtId="0" fontId="21" fillId="0" borderId="0" xfId="0" applyFont="1" applyFill="1" applyBorder="1" applyAlignment="1">
      <alignment horizontal="left" vertical="top" wrapText="1"/>
    </xf>
    <xf numFmtId="0" fontId="20" fillId="0" borderId="7" xfId="0" applyFont="1" applyFill="1" applyBorder="1" applyAlignment="1">
      <alignment horizontal="left" vertical="top" wrapText="1"/>
    </xf>
    <xf numFmtId="0" fontId="20" fillId="0" borderId="12" xfId="0" applyFont="1" applyFill="1" applyBorder="1" applyAlignment="1">
      <alignment horizontal="left" vertical="center" wrapText="1"/>
    </xf>
    <xf numFmtId="0" fontId="7" fillId="0" borderId="13" xfId="0" applyFont="1" applyFill="1" applyBorder="1" applyAlignment="1">
      <alignment horizontal="center" vertical="center" wrapText="1"/>
    </xf>
    <xf numFmtId="0" fontId="21" fillId="0" borderId="3" xfId="0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left" vertical="top" wrapText="1"/>
    </xf>
    <xf numFmtId="167" fontId="17" fillId="0" borderId="3" xfId="0" applyNumberFormat="1" applyFont="1" applyFill="1" applyBorder="1" applyAlignment="1">
      <alignment horizontal="center" vertical="center"/>
    </xf>
    <xf numFmtId="167" fontId="17" fillId="0" borderId="0" xfId="0" applyNumberFormat="1" applyFont="1" applyFill="1" applyBorder="1" applyAlignment="1">
      <alignment horizontal="center" vertical="center"/>
    </xf>
    <xf numFmtId="167" fontId="17" fillId="0" borderId="3" xfId="0" applyNumberFormat="1" applyFont="1" applyFill="1" applyBorder="1" applyAlignment="1">
      <alignment horizontal="center" vertical="center" wrapText="1"/>
    </xf>
    <xf numFmtId="0" fontId="19" fillId="0" borderId="3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left" vertical="top"/>
    </xf>
    <xf numFmtId="0" fontId="13" fillId="0" borderId="5" xfId="0" applyNumberFormat="1" applyFont="1" applyFill="1" applyBorder="1" applyAlignment="1">
      <alignment horizontal="center" vertical="center" wrapText="1"/>
    </xf>
    <xf numFmtId="0" fontId="12" fillId="0" borderId="5" xfId="0" applyNumberFormat="1" applyFont="1" applyFill="1" applyBorder="1" applyAlignment="1">
      <alignment horizontal="center" vertical="center" wrapText="1"/>
    </xf>
    <xf numFmtId="0" fontId="12" fillId="2" borderId="5" xfId="0" applyNumberFormat="1" applyFont="1" applyFill="1" applyBorder="1" applyAlignment="1">
      <alignment horizontal="center" vertical="center" wrapText="1"/>
    </xf>
    <xf numFmtId="0" fontId="16" fillId="3" borderId="5" xfId="0" applyNumberFormat="1" applyFont="1" applyFill="1" applyBorder="1" applyAlignment="1">
      <alignment horizontal="center" vertical="center"/>
    </xf>
    <xf numFmtId="0" fontId="16" fillId="0" borderId="5" xfId="0" applyNumberFormat="1" applyFont="1" applyFill="1" applyBorder="1" applyAlignment="1">
      <alignment horizontal="center" vertical="center" shrinkToFit="1"/>
    </xf>
    <xf numFmtId="0" fontId="16" fillId="4" borderId="5" xfId="0" applyNumberFormat="1" applyFont="1" applyFill="1" applyBorder="1" applyAlignment="1">
      <alignment horizontal="center" vertical="center" shrinkToFit="1"/>
    </xf>
    <xf numFmtId="0" fontId="16" fillId="0" borderId="5" xfId="0" applyNumberFormat="1" applyFont="1" applyFill="1" applyBorder="1" applyAlignment="1">
      <alignment horizontal="center" vertical="center"/>
    </xf>
    <xf numFmtId="0" fontId="16" fillId="3" borderId="5" xfId="0" applyNumberFormat="1" applyFont="1" applyFill="1" applyBorder="1" applyAlignment="1">
      <alignment horizontal="center" vertical="center" shrinkToFit="1"/>
    </xf>
    <xf numFmtId="0" fontId="16" fillId="4" borderId="5" xfId="0" applyNumberFormat="1" applyFont="1" applyFill="1" applyBorder="1" applyAlignment="1">
      <alignment horizontal="center" vertical="center"/>
    </xf>
    <xf numFmtId="0" fontId="16" fillId="4" borderId="5" xfId="0" applyNumberFormat="1" applyFont="1" applyFill="1" applyBorder="1" applyAlignment="1">
      <alignment horizontal="center" vertical="center" wrapText="1"/>
    </xf>
    <xf numFmtId="0" fontId="14" fillId="0" borderId="5" xfId="0" applyNumberFormat="1" applyFont="1" applyFill="1" applyBorder="1" applyAlignment="1">
      <alignment horizontal="center" vertical="center" shrinkToFit="1"/>
    </xf>
    <xf numFmtId="0" fontId="4" fillId="3" borderId="3" xfId="0" applyNumberFormat="1" applyFont="1" applyFill="1" applyBorder="1" applyAlignment="1">
      <alignment horizontal="center" vertical="center" shrinkToFit="1"/>
    </xf>
    <xf numFmtId="3" fontId="22" fillId="3" borderId="3" xfId="0" applyNumberFormat="1" applyFont="1" applyFill="1" applyBorder="1" applyAlignment="1">
      <alignment horizontal="center" vertical="center" shrinkToFit="1"/>
    </xf>
    <xf numFmtId="0" fontId="13" fillId="0" borderId="3" xfId="0" applyFont="1" applyFill="1" applyBorder="1" applyAlignment="1">
      <alignment horizontal="left" vertical="center" wrapText="1"/>
    </xf>
    <xf numFmtId="0" fontId="2" fillId="3" borderId="3" xfId="0" applyFont="1" applyFill="1" applyBorder="1" applyAlignment="1">
      <alignment horizontal="left" vertical="center" wrapText="1"/>
    </xf>
    <xf numFmtId="0" fontId="5" fillId="0" borderId="0" xfId="0" applyFont="1" applyBorder="1" applyAlignment="1">
      <alignment vertical="center"/>
    </xf>
    <xf numFmtId="0" fontId="10" fillId="0" borderId="0" xfId="0" applyNumberFormat="1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top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5" fillId="0" borderId="0" xfId="0" applyFont="1" applyBorder="1" applyAlignment="1">
      <alignment vertical="center"/>
    </xf>
    <xf numFmtId="164" fontId="24" fillId="0" borderId="0" xfId="2" applyFont="1" applyBorder="1" applyAlignment="1">
      <alignment horizontal="center" vertical="center"/>
    </xf>
    <xf numFmtId="164" fontId="25" fillId="0" borderId="0" xfId="2" applyFont="1" applyBorder="1" applyAlignment="1">
      <alignment horizontal="center" vertical="center"/>
    </xf>
    <xf numFmtId="0" fontId="6" fillId="0" borderId="3" xfId="0" applyNumberFormat="1" applyFont="1" applyFill="1" applyBorder="1" applyAlignment="1">
      <alignment horizontal="center" vertical="center" shrinkToFit="1"/>
    </xf>
    <xf numFmtId="0" fontId="8" fillId="0" borderId="0" xfId="0" applyNumberFormat="1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left" vertical="center" wrapText="1"/>
    </xf>
    <xf numFmtId="0" fontId="19" fillId="0" borderId="3" xfId="0" applyFont="1" applyFill="1" applyBorder="1" applyAlignment="1">
      <alignment vertical="center" wrapText="1"/>
    </xf>
    <xf numFmtId="0" fontId="17" fillId="0" borderId="3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center" wrapText="1"/>
    </xf>
    <xf numFmtId="0" fontId="3" fillId="0" borderId="9" xfId="0" applyFont="1" applyFill="1" applyBorder="1" applyAlignment="1">
      <alignment horizontal="left" vertical="top" wrapText="1"/>
    </xf>
    <xf numFmtId="0" fontId="9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left" vertical="top"/>
    </xf>
    <xf numFmtId="0" fontId="10" fillId="0" borderId="0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 wrapText="1"/>
    </xf>
    <xf numFmtId="0" fontId="12" fillId="0" borderId="2" xfId="0" applyFont="1" applyFill="1" applyBorder="1" applyAlignment="1">
      <alignment horizontal="left" vertical="top" wrapText="1" indent="6"/>
    </xf>
    <xf numFmtId="0" fontId="12" fillId="0" borderId="4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left" vertical="top" wrapText="1" indent="6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3" fillId="0" borderId="3" xfId="0" applyFont="1" applyFill="1" applyBorder="1" applyAlignment="1">
      <alignment horizontal="left" vertical="center" wrapText="1"/>
    </xf>
    <xf numFmtId="0" fontId="12" fillId="0" borderId="3" xfId="0" applyFont="1" applyFill="1" applyBorder="1" applyAlignment="1">
      <alignment horizontal="left" vertical="top" wrapText="1"/>
    </xf>
    <xf numFmtId="0" fontId="12" fillId="0" borderId="0" xfId="0" applyFont="1" applyFill="1" applyBorder="1" applyAlignment="1">
      <alignment horizontal="center" vertical="center" wrapText="1"/>
    </xf>
  </cellXfs>
  <cellStyles count="3">
    <cellStyle name="Денежный" xfId="1" builtinId="4"/>
    <cellStyle name="Обычный" xfId="0" builtinId="0"/>
    <cellStyle name="Финансовый" xfId="2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69"/>
  <sheetViews>
    <sheetView tabSelected="1" zoomScaleNormal="100" workbookViewId="0">
      <selection activeCell="M35" sqref="M35"/>
    </sheetView>
  </sheetViews>
  <sheetFormatPr defaultRowHeight="15.55" x14ac:dyDescent="0.25"/>
  <cols>
    <col min="1" max="1" width="12.88671875" style="22" customWidth="1"/>
    <col min="2" max="2" width="76.6640625" style="22" customWidth="1"/>
    <col min="3" max="3" width="26.5546875" style="43" customWidth="1"/>
    <col min="4" max="4" width="18" style="51" customWidth="1"/>
    <col min="5" max="5" width="69.5546875" customWidth="1"/>
  </cols>
  <sheetData>
    <row r="1" spans="1:5" ht="38.6" customHeight="1" x14ac:dyDescent="0.25">
      <c r="A1" s="109" t="s">
        <v>128</v>
      </c>
      <c r="B1" s="109"/>
      <c r="C1" s="109"/>
      <c r="D1" s="109"/>
      <c r="E1" s="109"/>
    </row>
    <row r="2" spans="1:5" ht="37.049999999999997" customHeight="1" x14ac:dyDescent="0.25">
      <c r="A2" s="101" t="s">
        <v>0</v>
      </c>
      <c r="B2" s="102"/>
      <c r="C2" s="67" t="s">
        <v>1</v>
      </c>
      <c r="D2" s="48"/>
      <c r="E2" s="45"/>
    </row>
    <row r="3" spans="1:5" ht="104" customHeight="1" x14ac:dyDescent="0.25">
      <c r="A3" s="103"/>
      <c r="B3" s="104"/>
      <c r="C3" s="68" t="s">
        <v>90</v>
      </c>
      <c r="D3" s="63" t="s">
        <v>100</v>
      </c>
      <c r="E3" s="94" t="s">
        <v>120</v>
      </c>
    </row>
    <row r="4" spans="1:5" ht="16.149999999999999" x14ac:dyDescent="0.25">
      <c r="A4" s="105" t="s">
        <v>2</v>
      </c>
      <c r="B4" s="106"/>
      <c r="C4" s="106"/>
      <c r="D4" s="48"/>
      <c r="E4" s="45"/>
    </row>
    <row r="5" spans="1:5" ht="45.65" customHeight="1" x14ac:dyDescent="0.25">
      <c r="A5" s="5" t="s">
        <v>3</v>
      </c>
      <c r="B5" s="6" t="s">
        <v>4</v>
      </c>
      <c r="C5" s="69" t="s">
        <v>5</v>
      </c>
      <c r="D5" s="48"/>
      <c r="E5" s="45"/>
    </row>
    <row r="6" spans="1:5" s="23" customFormat="1" ht="16.149999999999999" x14ac:dyDescent="0.25">
      <c r="A6" s="24" t="s">
        <v>6</v>
      </c>
      <c r="B6" s="25" t="s">
        <v>7</v>
      </c>
      <c r="C6" s="70"/>
      <c r="D6" s="46"/>
      <c r="E6" s="27"/>
    </row>
    <row r="7" spans="1:5" ht="16.45" customHeight="1" x14ac:dyDescent="0.25">
      <c r="A7" s="7" t="s">
        <v>8</v>
      </c>
      <c r="B7" s="8" t="s">
        <v>9</v>
      </c>
      <c r="C7" s="71">
        <v>24000</v>
      </c>
      <c r="D7" s="48"/>
      <c r="E7" s="66" t="s">
        <v>117</v>
      </c>
    </row>
    <row r="8" spans="1:5" ht="16.850000000000001" customHeight="1" x14ac:dyDescent="0.25">
      <c r="A8" s="7" t="s">
        <v>10</v>
      </c>
      <c r="B8" s="8" t="s">
        <v>11</v>
      </c>
      <c r="C8" s="71">
        <v>25000</v>
      </c>
      <c r="D8" s="48">
        <v>2000</v>
      </c>
      <c r="E8" s="44" t="s">
        <v>118</v>
      </c>
    </row>
    <row r="9" spans="1:5" ht="31.55" customHeight="1" x14ac:dyDescent="0.25">
      <c r="A9" s="7" t="s">
        <v>12</v>
      </c>
      <c r="B9" s="8" t="s">
        <v>13</v>
      </c>
      <c r="C9" s="71">
        <v>15000</v>
      </c>
      <c r="D9" s="48">
        <v>5463</v>
      </c>
      <c r="E9" s="60" t="s">
        <v>119</v>
      </c>
    </row>
    <row r="10" spans="1:5" ht="17.45" customHeight="1" x14ac:dyDescent="0.25">
      <c r="A10" s="5" t="s">
        <v>14</v>
      </c>
      <c r="B10" s="9" t="s">
        <v>15</v>
      </c>
      <c r="C10" s="71">
        <v>24000</v>
      </c>
      <c r="D10" s="48">
        <v>16016.88</v>
      </c>
      <c r="E10" s="45" t="s">
        <v>89</v>
      </c>
    </row>
    <row r="11" spans="1:5" ht="16.45" customHeight="1" x14ac:dyDescent="0.25">
      <c r="A11" s="42" t="s">
        <v>16</v>
      </c>
      <c r="B11" s="33" t="s">
        <v>17</v>
      </c>
      <c r="C11" s="72"/>
      <c r="D11" s="47"/>
      <c r="E11" s="26"/>
    </row>
    <row r="12" spans="1:5" ht="32.4" customHeight="1" x14ac:dyDescent="0.25">
      <c r="A12" s="7"/>
      <c r="B12" s="8" t="s">
        <v>18</v>
      </c>
      <c r="C12" s="71">
        <v>264000</v>
      </c>
      <c r="D12" s="48">
        <v>331350</v>
      </c>
      <c r="E12" s="28" t="s">
        <v>116</v>
      </c>
    </row>
    <row r="13" spans="1:5" ht="47.55" customHeight="1" x14ac:dyDescent="0.25">
      <c r="A13" s="7"/>
      <c r="B13" s="10" t="s">
        <v>19</v>
      </c>
      <c r="C13" s="71">
        <v>126000</v>
      </c>
      <c r="D13" s="48">
        <v>126000</v>
      </c>
      <c r="E13" s="29"/>
    </row>
    <row r="14" spans="1:5" ht="27.1" customHeight="1" x14ac:dyDescent="0.25">
      <c r="A14" s="5" t="s">
        <v>20</v>
      </c>
      <c r="B14" s="11" t="s">
        <v>21</v>
      </c>
      <c r="C14" s="71">
        <v>100000</v>
      </c>
      <c r="D14" s="48"/>
      <c r="E14" s="30" t="s">
        <v>101</v>
      </c>
    </row>
    <row r="15" spans="1:5" ht="18.600000000000001" customHeight="1" x14ac:dyDescent="0.25">
      <c r="A15" s="5" t="s">
        <v>22</v>
      </c>
      <c r="B15" s="9" t="s">
        <v>23</v>
      </c>
      <c r="C15" s="71">
        <v>35000</v>
      </c>
      <c r="D15" s="48">
        <v>28488.44</v>
      </c>
      <c r="E15" s="45"/>
    </row>
    <row r="16" spans="1:5" s="23" customFormat="1" ht="16.149999999999999" x14ac:dyDescent="0.25">
      <c r="A16" s="31" t="s">
        <v>24</v>
      </c>
      <c r="B16" s="41" t="s">
        <v>25</v>
      </c>
      <c r="C16" s="72"/>
      <c r="D16" s="47"/>
      <c r="E16" s="26"/>
    </row>
    <row r="17" spans="1:5" ht="44.35" customHeight="1" x14ac:dyDescent="0.25">
      <c r="A17" s="7" t="s">
        <v>26</v>
      </c>
      <c r="B17" s="8" t="s">
        <v>27</v>
      </c>
      <c r="C17" s="71">
        <v>250000</v>
      </c>
      <c r="D17" s="48">
        <v>257831.91</v>
      </c>
      <c r="E17" s="60"/>
    </row>
    <row r="18" spans="1:5" ht="32" customHeight="1" x14ac:dyDescent="0.25">
      <c r="A18" s="12" t="s">
        <v>28</v>
      </c>
      <c r="B18" s="8" t="s">
        <v>29</v>
      </c>
      <c r="C18" s="71">
        <v>300000</v>
      </c>
      <c r="D18" s="48">
        <v>243328.57</v>
      </c>
      <c r="E18" s="60" t="s">
        <v>115</v>
      </c>
    </row>
    <row r="19" spans="1:5" ht="31.25" customHeight="1" x14ac:dyDescent="0.25">
      <c r="A19" s="12" t="s">
        <v>30</v>
      </c>
      <c r="B19" s="8" t="s">
        <v>31</v>
      </c>
      <c r="C19" s="71">
        <v>34000</v>
      </c>
      <c r="D19" s="48">
        <v>18000</v>
      </c>
      <c r="E19" s="92" t="s">
        <v>114</v>
      </c>
    </row>
    <row r="20" spans="1:5" ht="29.55" customHeight="1" x14ac:dyDescent="0.25">
      <c r="A20" s="13" t="s">
        <v>32</v>
      </c>
      <c r="B20" s="8" t="s">
        <v>33</v>
      </c>
      <c r="C20" s="71">
        <v>55000</v>
      </c>
      <c r="D20" s="48">
        <v>68950.27</v>
      </c>
      <c r="E20" s="49" t="s">
        <v>122</v>
      </c>
    </row>
    <row r="21" spans="1:5" ht="15.55" customHeight="1" x14ac:dyDescent="0.25">
      <c r="A21" s="14" t="s">
        <v>34</v>
      </c>
      <c r="B21" s="15" t="s">
        <v>35</v>
      </c>
      <c r="C21" s="71">
        <v>30000</v>
      </c>
      <c r="D21" s="48">
        <v>30000</v>
      </c>
      <c r="E21" s="50"/>
    </row>
    <row r="22" spans="1:5" s="23" customFormat="1" ht="20.45" customHeight="1" x14ac:dyDescent="0.25">
      <c r="A22" s="34" t="s">
        <v>36</v>
      </c>
      <c r="B22" s="40" t="s">
        <v>37</v>
      </c>
      <c r="C22" s="72"/>
      <c r="D22" s="47"/>
      <c r="E22" s="26"/>
    </row>
    <row r="23" spans="1:5" ht="46.95" customHeight="1" x14ac:dyDescent="0.25">
      <c r="A23" s="13" t="s">
        <v>38</v>
      </c>
      <c r="B23" s="8" t="s">
        <v>39</v>
      </c>
      <c r="C23" s="71">
        <v>450000</v>
      </c>
      <c r="D23" s="48">
        <v>271868.38</v>
      </c>
      <c r="E23" s="92" t="s">
        <v>113</v>
      </c>
    </row>
    <row r="24" spans="1:5" s="23" customFormat="1" ht="32.4" customHeight="1" x14ac:dyDescent="0.25">
      <c r="A24" s="31" t="s">
        <v>40</v>
      </c>
      <c r="B24" s="33" t="s">
        <v>41</v>
      </c>
      <c r="C24" s="72"/>
      <c r="D24" s="47"/>
      <c r="E24" s="26"/>
    </row>
    <row r="25" spans="1:5" ht="45.4" customHeight="1" x14ac:dyDescent="0.25">
      <c r="A25" s="13" t="s">
        <v>42</v>
      </c>
      <c r="B25" s="8" t="s">
        <v>43</v>
      </c>
      <c r="C25" s="71">
        <v>308000</v>
      </c>
      <c r="D25" s="48">
        <v>13800</v>
      </c>
      <c r="E25" s="64" t="s">
        <v>123</v>
      </c>
    </row>
    <row r="26" spans="1:5" ht="16.850000000000001" customHeight="1" x14ac:dyDescent="0.25">
      <c r="A26" s="13" t="s">
        <v>44</v>
      </c>
      <c r="B26" s="8" t="s">
        <v>45</v>
      </c>
      <c r="C26" s="71">
        <v>24000</v>
      </c>
      <c r="D26" s="48">
        <v>24000</v>
      </c>
      <c r="E26" s="44" t="s">
        <v>88</v>
      </c>
    </row>
    <row r="27" spans="1:5" s="23" customFormat="1" ht="35.450000000000003" customHeight="1" x14ac:dyDescent="0.25">
      <c r="A27" s="31" t="s">
        <v>46</v>
      </c>
      <c r="B27" s="32" t="s">
        <v>47</v>
      </c>
      <c r="C27" s="72"/>
      <c r="D27" s="47"/>
      <c r="E27" s="26"/>
    </row>
    <row r="28" spans="1:5" ht="42.05" customHeight="1" x14ac:dyDescent="0.25">
      <c r="A28" s="12" t="s">
        <v>48</v>
      </c>
      <c r="B28" s="16" t="s">
        <v>49</v>
      </c>
      <c r="C28" s="71">
        <v>70000</v>
      </c>
      <c r="D28" s="48">
        <v>28626.47</v>
      </c>
      <c r="E28" s="30" t="s">
        <v>97</v>
      </c>
    </row>
    <row r="29" spans="1:5" ht="22.35" customHeight="1" x14ac:dyDescent="0.25">
      <c r="A29" s="13" t="s">
        <v>50</v>
      </c>
      <c r="B29" s="8" t="s">
        <v>51</v>
      </c>
      <c r="C29" s="71">
        <v>60000</v>
      </c>
      <c r="D29" s="48">
        <v>88140</v>
      </c>
      <c r="E29" s="44" t="s">
        <v>112</v>
      </c>
    </row>
    <row r="30" spans="1:5" s="23" customFormat="1" ht="16.149999999999999" x14ac:dyDescent="0.25">
      <c r="A30" s="34" t="s">
        <v>52</v>
      </c>
      <c r="B30" s="35" t="s">
        <v>53</v>
      </c>
      <c r="C30" s="72"/>
      <c r="D30" s="47"/>
      <c r="E30" s="26"/>
    </row>
    <row r="31" spans="1:5" ht="39.75" customHeight="1" x14ac:dyDescent="0.25">
      <c r="A31" s="17" t="s">
        <v>54</v>
      </c>
      <c r="B31" s="16" t="s">
        <v>55</v>
      </c>
      <c r="C31" s="71">
        <v>140000</v>
      </c>
      <c r="D31" s="48">
        <v>10900</v>
      </c>
      <c r="E31" s="93" t="s">
        <v>124</v>
      </c>
    </row>
    <row r="32" spans="1:5" ht="39.450000000000003" customHeight="1" x14ac:dyDescent="0.25">
      <c r="A32" s="17" t="s">
        <v>56</v>
      </c>
      <c r="B32" s="8" t="s">
        <v>57</v>
      </c>
      <c r="C32" s="71">
        <v>30000</v>
      </c>
      <c r="D32" s="48">
        <v>21670</v>
      </c>
      <c r="E32" s="93" t="s">
        <v>125</v>
      </c>
    </row>
    <row r="33" spans="1:5" s="23" customFormat="1" ht="16.850000000000001" customHeight="1" x14ac:dyDescent="0.25">
      <c r="A33" s="34" t="s">
        <v>58</v>
      </c>
      <c r="B33" s="36" t="s">
        <v>59</v>
      </c>
      <c r="C33" s="72"/>
      <c r="D33" s="47"/>
      <c r="E33" s="26"/>
    </row>
    <row r="34" spans="1:5" ht="16.149999999999999" x14ac:dyDescent="0.25">
      <c r="A34" s="18" t="s">
        <v>60</v>
      </c>
      <c r="B34" s="19" t="s">
        <v>61</v>
      </c>
      <c r="C34" s="71">
        <v>456000</v>
      </c>
      <c r="D34" s="48">
        <v>456000</v>
      </c>
      <c r="E34" s="45" t="s">
        <v>129</v>
      </c>
    </row>
    <row r="35" spans="1:5" ht="16.149999999999999" x14ac:dyDescent="0.25">
      <c r="A35" s="18" t="s">
        <v>62</v>
      </c>
      <c r="B35" s="19" t="s">
        <v>63</v>
      </c>
      <c r="C35" s="73">
        <v>336000</v>
      </c>
      <c r="D35" s="48">
        <v>336000</v>
      </c>
      <c r="E35" s="45" t="s">
        <v>129</v>
      </c>
    </row>
    <row r="36" spans="1:5" ht="16.149999999999999" x14ac:dyDescent="0.25">
      <c r="A36" s="18" t="s">
        <v>64</v>
      </c>
      <c r="B36" s="19" t="s">
        <v>65</v>
      </c>
      <c r="C36" s="73">
        <v>336000</v>
      </c>
      <c r="D36" s="48">
        <v>336000</v>
      </c>
      <c r="E36" s="45" t="s">
        <v>129</v>
      </c>
    </row>
    <row r="37" spans="1:5" ht="16.45" customHeight="1" x14ac:dyDescent="0.25">
      <c r="A37" s="18" t="s">
        <v>66</v>
      </c>
      <c r="B37" s="20" t="s">
        <v>67</v>
      </c>
      <c r="C37" s="71">
        <v>198000</v>
      </c>
      <c r="D37" s="48">
        <v>198000</v>
      </c>
      <c r="E37" s="45" t="s">
        <v>129</v>
      </c>
    </row>
    <row r="38" spans="1:5" ht="32.4" customHeight="1" x14ac:dyDescent="0.25">
      <c r="A38" s="18" t="s">
        <v>68</v>
      </c>
      <c r="B38" s="20" t="s">
        <v>69</v>
      </c>
      <c r="C38" s="74">
        <v>108000</v>
      </c>
      <c r="D38" s="48">
        <v>108000</v>
      </c>
      <c r="E38" s="45" t="s">
        <v>129</v>
      </c>
    </row>
    <row r="39" spans="1:5" ht="18" customHeight="1" x14ac:dyDescent="0.25">
      <c r="A39" s="18" t="s">
        <v>70</v>
      </c>
      <c r="B39" s="20" t="s">
        <v>71</v>
      </c>
      <c r="C39" s="74">
        <v>15000</v>
      </c>
      <c r="D39" s="48">
        <v>15000</v>
      </c>
      <c r="E39" s="45" t="s">
        <v>129</v>
      </c>
    </row>
    <row r="40" spans="1:5" ht="16.149999999999999" x14ac:dyDescent="0.25">
      <c r="A40" s="34" t="s">
        <v>72</v>
      </c>
      <c r="B40" s="37" t="s">
        <v>73</v>
      </c>
      <c r="C40" s="75"/>
      <c r="D40" s="47"/>
      <c r="E40" s="26"/>
    </row>
    <row r="41" spans="1:5" s="1" customFormat="1" ht="32.4" customHeight="1" x14ac:dyDescent="0.25">
      <c r="A41" s="12" t="s">
        <v>74</v>
      </c>
      <c r="B41" s="80" t="s">
        <v>75</v>
      </c>
      <c r="C41" s="71">
        <v>292000</v>
      </c>
      <c r="D41" s="48">
        <v>281295</v>
      </c>
      <c r="E41" s="49" t="s">
        <v>98</v>
      </c>
    </row>
    <row r="42" spans="1:5" ht="34.85" customHeight="1" x14ac:dyDescent="0.25">
      <c r="A42" s="12" t="s">
        <v>76</v>
      </c>
      <c r="B42" s="16" t="s">
        <v>77</v>
      </c>
      <c r="C42" s="74">
        <v>80000</v>
      </c>
      <c r="D42" s="48">
        <v>21220</v>
      </c>
      <c r="E42" s="95" t="s">
        <v>126</v>
      </c>
    </row>
    <row r="43" spans="1:5" ht="15.55" customHeight="1" x14ac:dyDescent="0.25">
      <c r="A43" s="38" t="s">
        <v>78</v>
      </c>
      <c r="B43" s="39" t="s">
        <v>79</v>
      </c>
      <c r="C43" s="76">
        <v>150000</v>
      </c>
      <c r="D43" s="47">
        <v>5350</v>
      </c>
      <c r="E43" s="26"/>
    </row>
    <row r="44" spans="1:5" ht="16.149999999999999" x14ac:dyDescent="0.25">
      <c r="A44" s="107" t="s">
        <v>80</v>
      </c>
      <c r="B44" s="108"/>
      <c r="C44" s="77">
        <f>C7+C8+C9+C10+C12+C13+C14+C15+C17+C18+C19+C20+C21+C23+C25+C26+C28+C29+C31+C32+C34+C35+C36+C37+C38+C41+C42+C43+C39</f>
        <v>4335000</v>
      </c>
      <c r="D44" s="61">
        <f>D7+D8+D9+D10+D12+D13+D14+D15+D17+D18+D19+D20+D21+D23+D25+D26+D28+D29+D31+D32+D34+D35+D36+D37+D38+D39+D41+D42+D43</f>
        <v>3343298.92</v>
      </c>
      <c r="E44" s="45"/>
    </row>
    <row r="45" spans="1:5" x14ac:dyDescent="0.25">
      <c r="A45" s="21"/>
      <c r="D45" s="48"/>
      <c r="E45" s="45"/>
    </row>
    <row r="46" spans="1:5" x14ac:dyDescent="0.25">
      <c r="A46" s="21"/>
      <c r="D46" s="48"/>
      <c r="E46" s="45"/>
    </row>
    <row r="47" spans="1:5" ht="97.2" customHeight="1" x14ac:dyDescent="0.25">
      <c r="A47" s="59" t="s">
        <v>81</v>
      </c>
      <c r="B47" s="81" t="s">
        <v>102</v>
      </c>
      <c r="C47" s="79">
        <v>400000</v>
      </c>
      <c r="D47" s="48">
        <v>225000</v>
      </c>
      <c r="E47" s="92" t="s">
        <v>110</v>
      </c>
    </row>
    <row r="48" spans="1:5" ht="29.95" customHeight="1" x14ac:dyDescent="0.25">
      <c r="A48" s="54" t="s">
        <v>14</v>
      </c>
      <c r="B48" s="53" t="s">
        <v>91</v>
      </c>
      <c r="C48" s="78">
        <v>100000</v>
      </c>
      <c r="D48" s="48">
        <v>105740</v>
      </c>
      <c r="E48" s="49" t="s">
        <v>121</v>
      </c>
    </row>
    <row r="49" spans="1:5" ht="18" customHeight="1" x14ac:dyDescent="0.25">
      <c r="A49" s="3" t="s">
        <v>82</v>
      </c>
      <c r="B49" s="55" t="s">
        <v>92</v>
      </c>
      <c r="C49" s="78">
        <v>43000</v>
      </c>
      <c r="D49" s="48"/>
      <c r="E49" s="66" t="s">
        <v>111</v>
      </c>
    </row>
    <row r="50" spans="1:5" ht="38.6" customHeight="1" x14ac:dyDescent="0.25">
      <c r="A50" s="3" t="s">
        <v>83</v>
      </c>
      <c r="B50" s="56" t="s">
        <v>93</v>
      </c>
      <c r="C50" s="78">
        <v>72000</v>
      </c>
      <c r="D50" s="48">
        <v>239525</v>
      </c>
      <c r="E50" s="92" t="s">
        <v>127</v>
      </c>
    </row>
    <row r="51" spans="1:5" ht="52.45" customHeight="1" x14ac:dyDescent="0.25">
      <c r="A51" s="58" t="s">
        <v>22</v>
      </c>
      <c r="B51" s="52" t="s">
        <v>94</v>
      </c>
      <c r="C51" s="78">
        <v>20000</v>
      </c>
      <c r="D51" s="48">
        <v>93261.2</v>
      </c>
      <c r="E51" s="60" t="s">
        <v>109</v>
      </c>
    </row>
    <row r="52" spans="1:5" ht="39.6" customHeight="1" x14ac:dyDescent="0.25">
      <c r="A52" s="59" t="s">
        <v>36</v>
      </c>
      <c r="B52" s="57" t="s">
        <v>95</v>
      </c>
      <c r="C52" s="78">
        <v>70000</v>
      </c>
      <c r="D52" s="48"/>
      <c r="E52" s="60" t="s">
        <v>108</v>
      </c>
    </row>
    <row r="53" spans="1:5" ht="51" customHeight="1" x14ac:dyDescent="0.25">
      <c r="A53" s="59" t="s">
        <v>46</v>
      </c>
      <c r="B53" s="57" t="s">
        <v>96</v>
      </c>
      <c r="C53" s="78">
        <v>200000</v>
      </c>
      <c r="D53" s="48">
        <v>123933</v>
      </c>
      <c r="E53" s="49" t="s">
        <v>99</v>
      </c>
    </row>
    <row r="54" spans="1:5" ht="18" customHeight="1" x14ac:dyDescent="0.25">
      <c r="A54" s="96" t="s">
        <v>80</v>
      </c>
      <c r="B54" s="97"/>
      <c r="C54" s="90">
        <f>C47+C48+C49+C50+C51+C52+C53</f>
        <v>905000</v>
      </c>
      <c r="D54" s="62">
        <f>D47+D48+D49+D50+D51+D52+D53</f>
        <v>787459.2</v>
      </c>
    </row>
    <row r="55" spans="1:5" ht="17.850000000000001" x14ac:dyDescent="0.25">
      <c r="A55" s="2"/>
      <c r="B55" s="4"/>
      <c r="C55" s="91">
        <f>C54+C44</f>
        <v>5240000</v>
      </c>
      <c r="D55" s="62">
        <f>D44+D54</f>
        <v>4130758.12</v>
      </c>
    </row>
    <row r="56" spans="1:5" x14ac:dyDescent="0.25">
      <c r="A56" s="21"/>
    </row>
    <row r="57" spans="1:5" x14ac:dyDescent="0.25">
      <c r="A57" s="21"/>
    </row>
    <row r="58" spans="1:5" ht="17.850000000000001" x14ac:dyDescent="0.25">
      <c r="A58" s="98" t="s">
        <v>84</v>
      </c>
      <c r="B58" s="99"/>
      <c r="C58" s="83">
        <f>C44</f>
        <v>4335000</v>
      </c>
    </row>
    <row r="59" spans="1:5" ht="17.850000000000001" x14ac:dyDescent="0.25">
      <c r="A59" s="98" t="s">
        <v>85</v>
      </c>
      <c r="B59" s="99"/>
      <c r="C59" s="83">
        <v>905000</v>
      </c>
    </row>
    <row r="60" spans="1:5" ht="17.850000000000001" x14ac:dyDescent="0.25">
      <c r="A60" s="98" t="s">
        <v>86</v>
      </c>
      <c r="B60" s="99"/>
      <c r="C60" s="83">
        <f>C58+C59</f>
        <v>5240000</v>
      </c>
    </row>
    <row r="61" spans="1:5" ht="17.850000000000001" x14ac:dyDescent="0.25">
      <c r="A61" s="65"/>
      <c r="B61" s="84"/>
      <c r="C61" s="83"/>
    </row>
    <row r="62" spans="1:5" ht="17.850000000000001" x14ac:dyDescent="0.25">
      <c r="A62" s="100" t="s">
        <v>87</v>
      </c>
      <c r="B62" s="100"/>
      <c r="C62" s="83">
        <v>20000</v>
      </c>
    </row>
    <row r="63" spans="1:5" ht="17.850000000000001" x14ac:dyDescent="0.25">
      <c r="A63" s="4"/>
      <c r="B63" s="4"/>
      <c r="C63" s="85"/>
    </row>
    <row r="64" spans="1:5" ht="17.850000000000001" x14ac:dyDescent="0.25">
      <c r="A64" s="4"/>
      <c r="B64" s="4"/>
      <c r="C64" s="85"/>
    </row>
    <row r="65" spans="1:3" ht="17.850000000000001" x14ac:dyDescent="0.25">
      <c r="A65" s="4"/>
      <c r="B65" s="82" t="s">
        <v>103</v>
      </c>
      <c r="C65" s="88">
        <v>5608987.1299999999</v>
      </c>
    </row>
    <row r="66" spans="1:3" ht="17.850000000000001" x14ac:dyDescent="0.25">
      <c r="A66" s="4"/>
      <c r="B66" s="86" t="s">
        <v>104</v>
      </c>
      <c r="C66" s="88"/>
    </row>
    <row r="67" spans="1:3" ht="17.850000000000001" x14ac:dyDescent="0.25">
      <c r="A67" s="4"/>
      <c r="B67" s="82" t="s">
        <v>107</v>
      </c>
      <c r="C67" s="88">
        <v>5249564.9000000004</v>
      </c>
    </row>
    <row r="68" spans="1:3" ht="17.850000000000001" x14ac:dyDescent="0.25">
      <c r="A68" s="4"/>
      <c r="B68" s="87" t="s">
        <v>105</v>
      </c>
      <c r="C68" s="89">
        <v>19000</v>
      </c>
    </row>
    <row r="69" spans="1:3" ht="17.850000000000001" x14ac:dyDescent="0.25">
      <c r="A69" s="4"/>
      <c r="B69" s="87" t="s">
        <v>106</v>
      </c>
      <c r="C69" s="89">
        <v>340422.23</v>
      </c>
    </row>
  </sheetData>
  <mergeCells count="9">
    <mergeCell ref="A1:E1"/>
    <mergeCell ref="A54:B54"/>
    <mergeCell ref="A59:B59"/>
    <mergeCell ref="A60:B60"/>
    <mergeCell ref="A62:B62"/>
    <mergeCell ref="A2:B3"/>
    <mergeCell ref="A4:C4"/>
    <mergeCell ref="A44:B44"/>
    <mergeCell ref="A58:B5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затраты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Компьютер</cp:lastModifiedBy>
  <cp:lastPrinted>2024-07-25T13:45:26Z</cp:lastPrinted>
  <dcterms:created xsi:type="dcterms:W3CDTF">2022-05-30T23:29:00Z</dcterms:created>
  <dcterms:modified xsi:type="dcterms:W3CDTF">2025-08-08T23:39:42Z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8BF55B663536484DBDE66AEA9FE24621</vt:lpwstr>
  </property>
  <property fmtid="{D5CDD505-2E9C-101B-9397-08002B2CF9AE}" pid="3" name="KSOProductBuildVer">
    <vt:lpwstr>1049-11.2.0.11191</vt:lpwstr>
  </property>
</Properties>
</file>